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<sst xmlns="http://schemas.openxmlformats.org/spreadsheetml/2006/main" count="316" uniqueCount="255">
  <si>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</si>
  <si>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</si>
  <si>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</si>
  <si>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</si>
  <si>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</si>
  <si>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</si>
  <si>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</si>
  <si>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</si>
  <si>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</si>
  <si>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</si>
  <si>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</si>
  <si>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</si>
  <si>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</si>
  <si>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</si>
  <si>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</si>
  <si>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</si>
  <si>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</si>
  <si>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</si>
  <si>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</si>
  <si>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</si>
  <si>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</si>
  <si>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</si>
  <si>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</si>
  <si>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</si>
  <si>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</si>
  <si>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</si>
  <si>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</si>
  <si>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</si>
  <si>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</si>
  <si>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</si>
  <si>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</si>
  <si>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</si>
  <si>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</si>
  <si>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</si>
  <si>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</si>
  <si>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</si>
  <si>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</si>
  <si>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</si>
  <si>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</si>
  <si>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</si>
  <si>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</si>
  <si>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</si>
  <si>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</si>
  <si>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</si>
  <si>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</si>
  <si>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</si>
  <si>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</si>
  <si>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</si>
  <si>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</si>
  <si>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</si>
  <si>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</si>
  <si>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</si>
  <si>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</si>
  <si>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</si>
  <si>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</si>
  <si>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</si>
  <si>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</si>
  <si>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</si>
  <si>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</si>
  <si>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</si>
  <si>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</si>
  <si>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</si>
  <si>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</si>
  <si>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</si>
  <si>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</si>
  <si>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</si>
  <si>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</si>
  <si>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</si>
  <si>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</si>
  <si>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</si>
  <si>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</si>
  <si>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</si>
  <si>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</si>
  <si>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</si>
  <si>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</si>
  <si>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</si>
  <si>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</si>
  <si>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</si>
  <si>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</si>
  <si>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</si>
  <si>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</si>
  <si>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</si>
  <si>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</si>
  <si>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</si>
  <si>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</si>
  <si>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</si>
  <si>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</si>
  <si>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</si>
  <si>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</si>
  <si>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</si>
  <si>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</si>
  <si>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</si>
  <si>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</si>
  <si>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</si>
  <si>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</si>
  <si>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</si>
  <si>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</si>
  <si>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</si>
  <si>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</si>
  <si>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</si>
  <si>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</si>
  <si>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</si>
  <si>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</si>
  <si>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</si>
  <si>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</si>
  <si>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</si>
  <si>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</si>
  <si>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</si>
  <si>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</si>
  <si>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</si>
  <si>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</si>
  <si>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</si>
  <si>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</si>
  <si>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</si>
  <si>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</si>
  <si>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</si>
  <si>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</si>
  <si>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</si>
  <si>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</si>
  <si>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</si>
  <si>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</si>
  <si>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</si>
  <si>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</si>
  <si>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</si>
  <si>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</si>
  <si>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</si>
  <si>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</si>
  <si>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</si>
  <si>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</si>
  <si>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</si>
  <si>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</si>
  <si>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</si>
  <si>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</si>
  <si>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</si>
  <si>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</si>
  <si>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</si>
  <si>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</si>
  <si>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</si>
  <si>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</si>
  <si>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</si>
  <si>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</si>
  <si>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</si>
  <si>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</si>
  <si>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</si>
  <si>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</si>
  <si>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</si>
  <si>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</si>
  <si>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</si>
  <si>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</si>
  <si>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</si>
  <si>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</si>
  <si>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</si>
  <si>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</si>
  <si>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</si>
  <si>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</si>
  <si>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</si>
  <si>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</si>
  <si>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</si>
  <si>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</si>
  <si>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</si>
  <si>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</si>
  <si>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</si>
  <si>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</si>
  <si>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</si>
  <si>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</si>
  <si>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</si>
  <si>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</si>
  <si>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</si>
  <si>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</si>
  <si>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</si>
  <si>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</si>
  <si>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</si>
  <si>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</si>
  <si>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</si>
  <si>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</si>
  <si>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</si>
  <si>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</si>
  <si>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</si>
  <si>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</si>
  <si>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</si>
  <si>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</si>
  <si>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</si>
  <si>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</si>
  <si>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</si>
  <si>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</si>
  <si>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</si>
  <si>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</si>
  <si>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</si>
  <si>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</si>
  <si>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</si>
  <si>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</si>
  <si>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</si>
  <si>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</si>
  <si>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</si>
  <si>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</si>
  <si>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</si>
  <si>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</si>
  <si>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</si>
  <si>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</si>
  <si>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</si>
  <si>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</si>
  <si>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</si>
  <si>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</si>
  <si>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</si>
  <si>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</si>
  <si>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</si>
  <si>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</si>
  <si>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</si>
  <si>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</si>
  <si>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</si>
  <si>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</si>
  <si>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</si>
  <si>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</si>
  <si>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</si>
  <si>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</si>
  <si>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</si>
  <si>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</si>
  <si>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</si>
  <si>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</si>
  <si>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</si>
  <si>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</si>
  <si>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</si>
  <si>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</si>
  <si>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</si>
  <si>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</si>
  <si>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</si>
  <si>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</si>
  <si>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</si>
  <si>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</si>
  <si>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</si>
  <si>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</si>
  <si>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</si>
  <si>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</si>
  <si>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</si>
  <si>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</si>
  <si>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</si>
  <si>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</si>
  <si>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</si>
  <si>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</si>
  <si>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</si>
  <si>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</si>
  <si>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</si>
  <si>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</si>
  <si>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</si>
  <si>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О.Я. Ваташко</t>
  </si>
  <si>
    <t>Г.М. Гаєва</t>
  </si>
  <si>
    <t>(03433)2-37-31</t>
  </si>
  <si>
    <t>(03433)2-35-55</t>
  </si>
  <si>
    <t>inbox@kmm.if.court.gov.ua</t>
  </si>
  <si>
    <t>10 січня 2017 року</t>
  </si>
  <si>
    <t>2016 рік</t>
  </si>
  <si>
    <t>Коломийський міськрайонний суд Івано-Франківської області</t>
  </si>
  <si>
    <t xml:space="preserve">Місцезнаходження: </t>
  </si>
  <si>
    <t>78200. Івано-Франківська область.м. Коломия</t>
  </si>
  <si>
    <t>пр. Грушевського</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</si>
</sst>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161</v>
      </c>
      <c r="F10" s="157">
        <v>160</v>
      </c>
      <c r="G10" s="157">
        <v>161</v>
      </c>
      <c r="H10" s="157">
        <v>22</v>
      </c>
      <c r="I10" s="157"/>
      <c r="J10" s="157">
        <v>5</v>
      </c>
      <c r="K10" s="157">
        <v>134</v>
      </c>
      <c r="L10" s="157"/>
      <c r="M10" s="168"/>
      <c r="N10" s="163"/>
      <c r="O10" s="111">
        <f>E10-F10</f>
        <v>1</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14</v>
      </c>
      <c r="F15" s="157">
        <v>13</v>
      </c>
      <c r="G15" s="157">
        <v>13</v>
      </c>
      <c r="H15" s="157">
        <v>1</v>
      </c>
      <c r="I15" s="157">
        <v>1</v>
      </c>
      <c r="J15" s="157">
        <v>3</v>
      </c>
      <c r="K15" s="157">
        <v>8</v>
      </c>
      <c r="L15" s="157"/>
      <c r="M15" s="157">
        <v>1</v>
      </c>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7</v>
      </c>
      <c r="F18" s="157">
        <v>7</v>
      </c>
      <c r="G18" s="157">
        <v>7</v>
      </c>
      <c r="H18" s="157" t="s">
        <v>146</v>
      </c>
      <c r="I18" s="157" t="s">
        <v>146</v>
      </c>
      <c r="J18" s="157">
        <v>2</v>
      </c>
      <c r="K18" s="157">
        <v>5</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7</v>
      </c>
      <c r="F21" s="157">
        <v>6</v>
      </c>
      <c r="G21" s="157">
        <v>6</v>
      </c>
      <c r="H21" s="157">
        <v>1</v>
      </c>
      <c r="I21" s="157">
        <v>1</v>
      </c>
      <c r="J21" s="157">
        <v>1</v>
      </c>
      <c r="K21" s="157">
        <v>3</v>
      </c>
      <c r="L21" s="157"/>
      <c r="M21" s="157">
        <v>1</v>
      </c>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175</v>
      </c>
      <c r="F23" s="157">
        <f>F10+F12+F15+F22</f>
        <v>173</v>
      </c>
      <c r="G23" s="157">
        <f>G10+G12+G15+G22</f>
        <v>174</v>
      </c>
      <c r="H23" s="157">
        <f>H10+H15</f>
        <v>23</v>
      </c>
      <c r="I23" s="157">
        <f>I10+I15</f>
        <v>1</v>
      </c>
      <c r="J23" s="157">
        <f>J10+J12+J15</f>
        <v>8</v>
      </c>
      <c r="K23" s="157">
        <f>K10+K12+K15</f>
        <v>142</v>
      </c>
      <c r="L23" s="157">
        <f>L10+L12+L15+L22</f>
        <v>0</v>
      </c>
      <c r="M23" s="157">
        <f>M10+M12+M15+M22</f>
        <v>1</v>
      </c>
      <c r="N23" s="157">
        <f>N10</f>
        <v>0</v>
      </c>
      <c r="O23" s="111">
        <f t="shared" si="0"/>
        <v>2</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144</v>
      </c>
      <c r="G31" s="167">
        <v>138</v>
      </c>
      <c r="H31" s="167">
        <v>106</v>
      </c>
      <c r="I31" s="167">
        <v>92</v>
      </c>
      <c r="J31" s="167">
        <v>79</v>
      </c>
      <c r="K31" s="167">
        <v>1</v>
      </c>
      <c r="L31" s="167">
        <v>12</v>
      </c>
      <c r="M31" s="167"/>
      <c r="N31" s="167">
        <v>38</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&amp;LD43D28B4&amp;CФорма № 2-А, Підрозділ: Коломийський міськрайонний суд Івано-Франківської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2</v>
      </c>
      <c r="E8" s="163">
        <v>2</v>
      </c>
      <c r="F8" s="166">
        <v>2</v>
      </c>
      <c r="G8" s="162">
        <v>2</v>
      </c>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3</v>
      </c>
      <c r="D9" s="163">
        <v>30</v>
      </c>
      <c r="E9" s="163">
        <v>23</v>
      </c>
      <c r="F9" s="163">
        <v>16</v>
      </c>
      <c r="G9" s="163">
        <v>12</v>
      </c>
      <c r="H9" s="163">
        <v>1</v>
      </c>
      <c r="I9" s="163"/>
      <c r="J9" s="163">
        <v>6</v>
      </c>
      <c r="K9" s="162">
        <v>10</v>
      </c>
      <c r="L9" s="163">
        <v>1</v>
      </c>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3</v>
      </c>
      <c r="D10" s="163">
        <v>30</v>
      </c>
      <c r="E10" s="163">
        <v>23</v>
      </c>
      <c r="F10" s="163">
        <v>16</v>
      </c>
      <c r="G10" s="163">
        <v>12</v>
      </c>
      <c r="H10" s="163">
        <v>1</v>
      </c>
      <c r="I10" s="163"/>
      <c r="J10" s="163">
        <v>6</v>
      </c>
      <c r="K10" s="162">
        <v>10</v>
      </c>
      <c r="L10" s="163">
        <v>1</v>
      </c>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37</v>
      </c>
      <c r="E12" s="163">
        <v>30</v>
      </c>
      <c r="F12" s="163">
        <v>29</v>
      </c>
      <c r="G12" s="163">
        <v>27</v>
      </c>
      <c r="H12" s="163"/>
      <c r="I12" s="163">
        <v>1</v>
      </c>
      <c r="J12" s="163"/>
      <c r="K12" s="162">
        <v>7</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22</v>
      </c>
      <c r="E13" s="163">
        <v>18</v>
      </c>
      <c r="F13" s="163">
        <v>17</v>
      </c>
      <c r="G13" s="163">
        <v>17</v>
      </c>
      <c r="H13" s="163"/>
      <c r="I13" s="163">
        <v>1</v>
      </c>
      <c r="J13" s="163"/>
      <c r="K13" s="162">
        <v>4</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22</v>
      </c>
      <c r="E15" s="163">
        <v>18</v>
      </c>
      <c r="F15" s="163">
        <v>17</v>
      </c>
      <c r="G15" s="163">
        <v>17</v>
      </c>
      <c r="H15" s="163"/>
      <c r="I15" s="163">
        <v>1</v>
      </c>
      <c r="J15" s="163"/>
      <c r="K15" s="162">
        <v>4</v>
      </c>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15</v>
      </c>
      <c r="E24" s="163">
        <v>12</v>
      </c>
      <c r="F24" s="163">
        <v>12</v>
      </c>
      <c r="G24" s="163">
        <v>10</v>
      </c>
      <c r="H24" s="163"/>
      <c r="I24" s="163"/>
      <c r="J24" s="163"/>
      <c r="K24" s="162">
        <v>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15</v>
      </c>
      <c r="E25" s="163">
        <v>12</v>
      </c>
      <c r="F25" s="163">
        <v>12</v>
      </c>
      <c r="G25" s="163">
        <v>10</v>
      </c>
      <c r="H25" s="163"/>
      <c r="I25" s="163"/>
      <c r="J25" s="163"/>
      <c r="K25" s="162">
        <v>3</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65</v>
      </c>
      <c r="E88" s="163">
        <v>48</v>
      </c>
      <c r="F88" s="163">
        <v>44</v>
      </c>
      <c r="G88" s="163">
        <v>37</v>
      </c>
      <c r="H88" s="163"/>
      <c r="I88" s="163"/>
      <c r="J88" s="163">
        <v>4</v>
      </c>
      <c r="K88" s="162">
        <v>20</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v>51</v>
      </c>
      <c r="E90" s="163">
        <v>38</v>
      </c>
      <c r="F90" s="163">
        <v>36</v>
      </c>
      <c r="G90" s="163">
        <v>30</v>
      </c>
      <c r="H90" s="163"/>
      <c r="I90" s="163"/>
      <c r="J90" s="163">
        <v>2</v>
      </c>
      <c r="K90" s="162">
        <v>15</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v>
      </c>
      <c r="D94" s="163">
        <v>24</v>
      </c>
      <c r="E94" s="163">
        <v>18</v>
      </c>
      <c r="F94" s="163">
        <v>17</v>
      </c>
      <c r="G94" s="163">
        <v>16</v>
      </c>
      <c r="H94" s="163"/>
      <c r="I94" s="163"/>
      <c r="J94" s="163">
        <v>1</v>
      </c>
      <c r="K94" s="162">
        <v>7</v>
      </c>
      <c r="L94" s="163"/>
      <c r="M94" s="163"/>
      <c r="N94" s="164"/>
      <c r="O94" s="163"/>
      <c r="P94" s="60"/>
    </row>
    <row r="95" spans="1:16" s="4" customFormat="1" ht="25.5" customHeight="1">
      <c r="A95" s="44">
        <v>88</v>
      </c>
      <c r="B95" s="114" t="s">
        <v>68</v>
      </c>
      <c r="C95" s="164">
        <v>1</v>
      </c>
      <c r="D95" s="163">
        <v>14</v>
      </c>
      <c r="E95" s="163">
        <v>10</v>
      </c>
      <c r="F95" s="163">
        <v>8</v>
      </c>
      <c r="G95" s="163">
        <v>7</v>
      </c>
      <c r="H95" s="163"/>
      <c r="I95" s="163"/>
      <c r="J95" s="163">
        <v>2</v>
      </c>
      <c r="K95" s="162">
        <v>5</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v>
      </c>
      <c r="D97" s="163">
        <v>11</v>
      </c>
      <c r="E97" s="163">
        <v>8</v>
      </c>
      <c r="F97" s="163">
        <v>6</v>
      </c>
      <c r="G97" s="163">
        <v>6</v>
      </c>
      <c r="H97" s="163"/>
      <c r="I97" s="163"/>
      <c r="J97" s="163">
        <v>2</v>
      </c>
      <c r="K97" s="162">
        <v>4</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4</v>
      </c>
      <c r="E103" s="163">
        <v>3</v>
      </c>
      <c r="F103" s="163">
        <v>1</v>
      </c>
      <c r="G103" s="163">
        <v>1</v>
      </c>
      <c r="H103" s="163"/>
      <c r="I103" s="163"/>
      <c r="J103" s="163">
        <v>2</v>
      </c>
      <c r="K103" s="162">
        <v>1</v>
      </c>
      <c r="L103" s="163"/>
      <c r="M103" s="163">
        <v>26738</v>
      </c>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v>1</v>
      </c>
      <c r="E107" s="163">
        <v>1</v>
      </c>
      <c r="F107" s="163">
        <v>1</v>
      </c>
      <c r="G107" s="163">
        <v>1</v>
      </c>
      <c r="H107" s="163"/>
      <c r="I107" s="163"/>
      <c r="J107" s="163"/>
      <c r="K107" s="162"/>
      <c r="L107" s="163"/>
      <c r="M107" s="163"/>
      <c r="N107" s="164"/>
      <c r="O107" s="163"/>
      <c r="P107" s="61"/>
    </row>
    <row r="108" spans="1:16" s="4" customFormat="1" ht="20.25" customHeight="1">
      <c r="A108" s="46">
        <v>101</v>
      </c>
      <c r="B108" s="115" t="s">
        <v>77</v>
      </c>
      <c r="C108" s="164"/>
      <c r="D108" s="163">
        <v>3</v>
      </c>
      <c r="E108" s="163">
        <v>2</v>
      </c>
      <c r="F108" s="163"/>
      <c r="G108" s="163"/>
      <c r="H108" s="163"/>
      <c r="I108" s="163"/>
      <c r="J108" s="163">
        <v>2</v>
      </c>
      <c r="K108" s="162">
        <v>1</v>
      </c>
      <c r="L108" s="163"/>
      <c r="M108" s="163">
        <v>26738</v>
      </c>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6</v>
      </c>
      <c r="D114" s="164">
        <f aca="true" t="shared" si="0" ref="D114:O114">SUM(D8,D9,D12,D29,D30,D43,D49,D52,D79,D88,D103,D109,D113)</f>
        <v>138</v>
      </c>
      <c r="E114" s="164">
        <f t="shared" si="0"/>
        <v>106</v>
      </c>
      <c r="F114" s="164">
        <f t="shared" si="0"/>
        <v>92</v>
      </c>
      <c r="G114" s="164">
        <f t="shared" si="0"/>
        <v>79</v>
      </c>
      <c r="H114" s="164">
        <f t="shared" si="0"/>
        <v>1</v>
      </c>
      <c r="I114" s="164">
        <f t="shared" si="0"/>
        <v>1</v>
      </c>
      <c r="J114" s="164">
        <f t="shared" si="0"/>
        <v>12</v>
      </c>
      <c r="K114" s="164">
        <f t="shared" si="0"/>
        <v>38</v>
      </c>
      <c r="L114" s="164">
        <f t="shared" si="0"/>
        <v>1</v>
      </c>
      <c r="M114" s="164">
        <f t="shared" si="0"/>
        <v>26738</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&amp;LD43D28B4&amp;CФорма № 2-А, Підрозділ: Коломийський міськрайонний суд Івано-Франківської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&amp;LD43D28B4&amp;CФорма № 2-А, Підрозділ: Коломийський міськрайонний суд Івано-Франківської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11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10</v>
      </c>
      <c r="L15" s="33"/>
      <c r="M15" s="23"/>
      <c r="N15" s="20"/>
      <c r="O15" s="20"/>
      <c r="P15" s="20"/>
    </row>
    <row r="16" spans="1:16" s="10" customFormat="1" ht="20.25" customHeight="1">
      <c r="A16" s="2">
        <v>12</v>
      </c>
      <c r="B16" s="284"/>
      <c r="C16" s="259" t="s">
        <v>129</v>
      </c>
      <c r="D16" s="260"/>
      <c r="E16" s="260"/>
      <c r="F16" s="260"/>
      <c r="G16" s="260"/>
      <c r="H16" s="260"/>
      <c r="I16" s="260"/>
      <c r="J16" s="261"/>
      <c r="K16" s="156">
        <v>3</v>
      </c>
      <c r="L16" s="33"/>
      <c r="M16" s="23"/>
      <c r="N16" s="20"/>
      <c r="O16" s="20"/>
      <c r="P16" s="20"/>
    </row>
    <row r="17" spans="1:16" s="10" customFormat="1" ht="22.5" customHeight="1">
      <c r="A17" s="2">
        <v>13</v>
      </c>
      <c r="B17" s="284"/>
      <c r="C17" s="300" t="s">
        <v>145</v>
      </c>
      <c r="D17" s="301"/>
      <c r="E17" s="301"/>
      <c r="F17" s="301"/>
      <c r="G17" s="301"/>
      <c r="H17" s="301"/>
      <c r="I17" s="301"/>
      <c r="J17" s="302"/>
      <c r="K17" s="156">
        <v>92</v>
      </c>
      <c r="L17" s="33"/>
      <c r="M17" s="23"/>
      <c r="N17" s="20"/>
      <c r="O17" s="20"/>
      <c r="P17" s="20"/>
    </row>
    <row r="18" spans="1:16" s="10" customFormat="1" ht="14.25" customHeight="1">
      <c r="A18" s="2">
        <v>14</v>
      </c>
      <c r="B18" s="269" t="s">
        <v>127</v>
      </c>
      <c r="C18" s="270"/>
      <c r="D18" s="270"/>
      <c r="E18" s="270"/>
      <c r="F18" s="270"/>
      <c r="G18" s="270"/>
      <c r="H18" s="270"/>
      <c r="I18" s="270"/>
      <c r="J18" s="271"/>
      <c r="K18" s="157">
        <v>3</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10</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&amp;LD43D28B4&amp;CФорма № 2-А, Підрозділ: Коломийський міськрайонний суд Івано-Франківської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29</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&amp;LD43D28B4&amp;C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2017-01-24T13:36:58Z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2-А_00346_4.2016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D43D28B4</vt:lpwstr>
  </property>
  <property fmtid="{D5CDD505-2E9C-101B-9397-08002B2CF9AE}" pid="10" name="Підрозд">
    <vt:lpwstr>Коломийський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566</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